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40" i="5" l="1"/>
  <c r="E40" i="5"/>
  <c r="H39" i="5"/>
  <c r="E39" i="5"/>
  <c r="H38" i="5"/>
  <c r="E38" i="5"/>
  <c r="H37" i="5"/>
  <c r="E37" i="5"/>
  <c r="H36" i="5"/>
  <c r="G36" i="5"/>
  <c r="G42" i="5" s="1"/>
  <c r="F36" i="5"/>
  <c r="F42" i="5" s="1"/>
  <c r="E36" i="5"/>
  <c r="E42" i="5" s="1"/>
  <c r="D36" i="5"/>
  <c r="D42" i="5" s="1"/>
  <c r="C36" i="5"/>
  <c r="C42" i="5" s="1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G25" i="5"/>
  <c r="F25" i="5"/>
  <c r="E25" i="5"/>
  <c r="D25" i="5"/>
  <c r="C25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G16" i="5"/>
  <c r="F16" i="5"/>
  <c r="E16" i="5"/>
  <c r="D16" i="5"/>
  <c r="C16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H6" i="5" s="1"/>
  <c r="E7" i="5"/>
  <c r="G6" i="5"/>
  <c r="F6" i="5"/>
  <c r="E6" i="5"/>
  <c r="D6" i="5"/>
  <c r="C6" i="5"/>
  <c r="G52" i="4"/>
  <c r="F52" i="4"/>
  <c r="D52" i="4"/>
  <c r="C52" i="4"/>
  <c r="H50" i="4"/>
  <c r="E50" i="4"/>
  <c r="H48" i="4"/>
  <c r="E48" i="4"/>
  <c r="H46" i="4"/>
  <c r="E46" i="4"/>
  <c r="H44" i="4"/>
  <c r="E44" i="4"/>
  <c r="H42" i="4"/>
  <c r="E42" i="4"/>
  <c r="H40" i="4"/>
  <c r="E40" i="4"/>
  <c r="H38" i="4"/>
  <c r="H52" i="4" s="1"/>
  <c r="E38" i="4"/>
  <c r="E52" i="4" s="1"/>
  <c r="G30" i="4"/>
  <c r="F30" i="4"/>
  <c r="D30" i="4"/>
  <c r="C30" i="4"/>
  <c r="H28" i="4"/>
  <c r="E28" i="4"/>
  <c r="H27" i="4"/>
  <c r="E27" i="4"/>
  <c r="H26" i="4"/>
  <c r="E26" i="4"/>
  <c r="H25" i="4"/>
  <c r="H30" i="4" s="1"/>
  <c r="E25" i="4"/>
  <c r="E30" i="4" s="1"/>
  <c r="H16" i="4"/>
  <c r="G16" i="4"/>
  <c r="F16" i="4"/>
  <c r="E16" i="4"/>
  <c r="D16" i="4"/>
  <c r="C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G16" i="8"/>
  <c r="F16" i="8"/>
  <c r="D16" i="8"/>
  <c r="C16" i="8"/>
  <c r="H14" i="8"/>
  <c r="E14" i="8"/>
  <c r="H12" i="8"/>
  <c r="E12" i="8"/>
  <c r="H10" i="8"/>
  <c r="E10" i="8"/>
  <c r="H8" i="8"/>
  <c r="E8" i="8"/>
  <c r="H6" i="8"/>
  <c r="H16" i="8" s="1"/>
  <c r="E6" i="8"/>
  <c r="E16" i="8" s="1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G69" i="6"/>
  <c r="F69" i="6"/>
  <c r="D69" i="6"/>
  <c r="C69" i="6"/>
  <c r="E69" i="6" s="1"/>
  <c r="H69" i="6" s="1"/>
  <c r="H68" i="6"/>
  <c r="E68" i="6"/>
  <c r="H67" i="6"/>
  <c r="E67" i="6"/>
  <c r="H66" i="6"/>
  <c r="E66" i="6"/>
  <c r="G65" i="6"/>
  <c r="F65" i="6"/>
  <c r="D65" i="6"/>
  <c r="C65" i="6"/>
  <c r="E65" i="6" s="1"/>
  <c r="H65" i="6" s="1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G57" i="6"/>
  <c r="F57" i="6"/>
  <c r="D57" i="6"/>
  <c r="C57" i="6"/>
  <c r="E57" i="6" s="1"/>
  <c r="H57" i="6" s="1"/>
  <c r="H56" i="6"/>
  <c r="E56" i="6"/>
  <c r="H55" i="6"/>
  <c r="E55" i="6"/>
  <c r="H54" i="6"/>
  <c r="E54" i="6"/>
  <c r="G53" i="6"/>
  <c r="F53" i="6"/>
  <c r="D53" i="6"/>
  <c r="C53" i="6"/>
  <c r="E53" i="6" s="1"/>
  <c r="H53" i="6" s="1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E43" i="6" s="1"/>
  <c r="H43" i="6" s="1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E33" i="6" s="1"/>
  <c r="H33" i="6" s="1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G23" i="6"/>
  <c r="F23" i="6"/>
  <c r="D23" i="6"/>
  <c r="C23" i="6"/>
  <c r="E23" i="6" s="1"/>
  <c r="H23" i="6" s="1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G13" i="6"/>
  <c r="F13" i="6"/>
  <c r="D13" i="6"/>
  <c r="C13" i="6"/>
  <c r="E13" i="6" s="1"/>
  <c r="H13" i="6" s="1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G5" i="6"/>
  <c r="G77" i="6" s="1"/>
  <c r="F5" i="6"/>
  <c r="F77" i="6" s="1"/>
  <c r="D5" i="6"/>
  <c r="D77" i="6" s="1"/>
  <c r="C5" i="6"/>
  <c r="C77" i="6" s="1"/>
  <c r="H42" i="5" l="1"/>
  <c r="E5" i="6"/>
  <c r="E77" i="6" l="1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<sst xmlns="http://schemas.openxmlformats.org/spreadsheetml/2006/main" count="201" uniqueCount="143">
  <si>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</si>
  <si>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</si>
  <si>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</si>
  <si>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</si>
  <si>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</si>
  <si>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</si>
  <si>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</si>
  <si>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</si>
  <si>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</si>
  <si>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</si>
  <si>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</si>
  <si>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</si>
  <si>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</si>
  <si>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</si>
  <si>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</si>
  <si>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</si>
  <si>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</si>
  <si>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</si>
  <si>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</si>
  <si>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</si>
  <si>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</si>
  <si>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</si>
  <si>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</si>
  <si>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</si>
  <si>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</si>
  <si>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</si>
  <si>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</si>
  <si>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</si>
  <si>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</si>
  <si>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</si>
  <si>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</si>
  <si>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</si>
  <si>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</si>
  <si>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</si>
  <si>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</si>
  <si>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</si>
  <si>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</si>
  <si>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</si>
  <si>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</si>
  <si>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</si>
  <si>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</si>
  <si>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</si>
  <si>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</si>
  <si>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</si>
  <si>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</si>
  <si>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</si>
  <si>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</si>
  <si>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</si>
  <si>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</si>
  <si>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</si>
  <si>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</si>
  <si>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</si>
  <si>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</si>
  <si>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</si>
  <si>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</si>
  <si>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</si>
  <si>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</si>
  <si>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</si>
  <si>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</si>
  <si>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</si>
  <si>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</si>
  <si>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</si>
  <si>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</si>
  <si>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</si>
  <si>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</si>
  <si>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</si>
  <si>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</si>
  <si>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</si>
  <si>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</si>
  <si>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</si>
  <si>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</si>
  <si>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</si>
  <si>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</si>
  <si>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</si>
  <si>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</si>
  <si>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</si>
  <si>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</si>
  <si>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</si>
  <si>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</si>
  <si>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</si>
  <si>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</si>
  <si>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</si>
  <si>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</si>
  <si>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</si>
  <si>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</si>
  <si>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</si>
  <si>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</si>
  <si>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</si>
  <si>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</si>
  <si>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</si>
  <si>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</si>
  <si>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</si>
  <si>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</si>
  <si>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</si>
  <si>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</si>
  <si>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</si>
  <si>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</si>
  <si>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</si>
  <si>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</si>
  <si>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</si>
  <si>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</si>
  <si>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</si>
  <si>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</si>
  <si>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</si>
  <si>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</si>
  <si>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</si>
  <si>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</si>
  <si>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</si>
  <si>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</si>
  <si>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</si>
  <si>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</si>
  <si>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</si>
  <si>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</si>
  <si>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</si>
  <si>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</si>
  <si>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</si>
  <si>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</si>
  <si>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</si>
  <si>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</si>
  <si>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</si>
  <si>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</si>
  <si>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</si>
  <si>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</si>
  <si>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</si>
  <si>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</si>
  <si>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</si>
  <si>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</si>
  <si>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</si>
  <si>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CORTAZAR, GTO.
Estado Analítico del Ejercicio del Presupuesto de Egresos
Clasificación por Objeto del Gasto (Capítulo y Concepto)
Del 1 de Enero al AL 31 DE MARZO DEL 2020</t>
  </si>
  <si>
    <t>JUNTA MUNICIPAL DE AGUA POTABLE Y ALCANTARILLADO DE CORTAZAR, GTO.
Estado Analítico del Ejercicio del Presupuesto de Egresos
Clasificación Económica (por Tipo de Gasto)
Del 1 de Enero al AL 31 DE MARZO DEL 2020</t>
  </si>
  <si>
    <t>JUNTA MUNICIPAL DE AGUA POTABLE Y ALCANTARILLADO DE CORTAZAR, GTO.
Estado Analítico del Ejercicio del Presupuesto de Egresos
Clasificación Administrativa
Del 1 de Enero al AL 31 DE MARZO DEL 2020</t>
  </si>
  <si>
    <t>JUNTA MUNICIPAL DE AGUA POTABLE Y ALCANTARILLADO DE CORTAZAR, GTO.
Estado Analítico del Ejercicio del Presupuesto de Egresos
Clasificación Funcional (Finalidad y Función)
Del 1 de Enero al AL 31 DE MARZO DEL 2020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</si>
  <si>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</si>
  <si>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</si>
  <si>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</si>
  <si>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</si>
  <si>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</si>
  <si>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</si>
  <si>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</si>
  <si>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</si>
  <si>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</si>
  <si>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Gobierno (Federal/Estatal/Municipal) de JUNTA MUNICIPAL DE AGUA POTABLE Y ALCANTARILLADO DE CORTAZAR, GTO.
Estado Analítico del Ejercicio del Presupuesto de Egresos
Clasificación Administrativa
Del 1 de Enero al AL 31 DE MARZO DEL 2020</t>
  </si>
  <si>
    <t>Sector Paraestatal del Gobierno (Federal/Estatal/Municipal) deJUNTA MUNICIPAL DE AGUA POTABLE Y ALCANTARILLADO DE CORTAZAR, GTO.
Clasificación Administrativa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</si>
</sst>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J7" sqref="J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8" t="s">
        <v>128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25882557</v>
      </c>
      <c r="D5" s="14">
        <f>SUM(D6:D12)</f>
        <v>0</v>
      </c>
      <c r="E5" s="14">
        <f>C5+D5</f>
        <v>25882557</v>
      </c>
      <c r="F5" s="14">
        <f>SUM(F6:F12)</f>
        <v>5103051.32</v>
      </c>
      <c r="G5" s="14">
        <f>SUM(G6:G12)</f>
        <v>5103051.32</v>
      </c>
      <c r="H5" s="14">
        <f>E5-F5</f>
        <v>20779505.68</v>
      </c>
    </row>
    <row r="6" spans="1:8" x14ac:dyDescent="0.2">
      <c r="A6" s="5"/>
      <c r="B6" s="11" t="s">
        <v>70</v>
      </c>
      <c r="C6" s="15">
        <v>13329670</v>
      </c>
      <c r="D6" s="15">
        <v>0</v>
      </c>
      <c r="E6" s="15">
        <f t="shared" ref="E6:E69" si="0">C6+D6</f>
        <v>13329670</v>
      </c>
      <c r="F6" s="15">
        <v>3075857.61</v>
      </c>
      <c r="G6" s="15">
        <v>3075857.61</v>
      </c>
      <c r="H6" s="15">
        <f t="shared" ref="H6:H69" si="1">E6-F6</f>
        <v>10253812.390000001</v>
      </c>
    </row>
    <row r="7" spans="1:8" x14ac:dyDescent="0.2">
      <c r="A7" s="5"/>
      <c r="B7" s="11" t="s">
        <v>71</v>
      </c>
      <c r="C7" s="15">
        <v>953742</v>
      </c>
      <c r="D7" s="15">
        <v>0</v>
      </c>
      <c r="E7" s="15">
        <f t="shared" si="0"/>
        <v>953742</v>
      </c>
      <c r="F7" s="15">
        <v>170171.25</v>
      </c>
      <c r="G7" s="15">
        <v>170171.25</v>
      </c>
      <c r="H7" s="15">
        <f t="shared" si="1"/>
        <v>783570.75</v>
      </c>
    </row>
    <row r="8" spans="1:8" x14ac:dyDescent="0.2">
      <c r="A8" s="5"/>
      <c r="B8" s="11" t="s">
        <v>72</v>
      </c>
      <c r="C8" s="15">
        <v>2958786</v>
      </c>
      <c r="D8" s="15">
        <v>5318.79</v>
      </c>
      <c r="E8" s="15">
        <f t="shared" si="0"/>
        <v>2964104.79</v>
      </c>
      <c r="F8" s="15">
        <v>173338.64</v>
      </c>
      <c r="G8" s="15">
        <v>173338.64</v>
      </c>
      <c r="H8" s="15">
        <f t="shared" si="1"/>
        <v>2790766.15</v>
      </c>
    </row>
    <row r="9" spans="1:8" x14ac:dyDescent="0.2">
      <c r="A9" s="5"/>
      <c r="B9" s="11" t="s">
        <v>35</v>
      </c>
      <c r="C9" s="15">
        <v>3391708</v>
      </c>
      <c r="D9" s="15">
        <v>0</v>
      </c>
      <c r="E9" s="15">
        <f t="shared" si="0"/>
        <v>3391708</v>
      </c>
      <c r="F9" s="15">
        <v>683095.09</v>
      </c>
      <c r="G9" s="15">
        <v>683095.09</v>
      </c>
      <c r="H9" s="15">
        <f t="shared" si="1"/>
        <v>2708612.91</v>
      </c>
    </row>
    <row r="10" spans="1:8" x14ac:dyDescent="0.2">
      <c r="A10" s="5"/>
      <c r="B10" s="11" t="s">
        <v>73</v>
      </c>
      <c r="C10" s="15">
        <v>4198651</v>
      </c>
      <c r="D10" s="15">
        <v>32747.4</v>
      </c>
      <c r="E10" s="15">
        <f t="shared" si="0"/>
        <v>4231398.4000000004</v>
      </c>
      <c r="F10" s="15">
        <v>1000588.73</v>
      </c>
      <c r="G10" s="15">
        <v>1000588.73</v>
      </c>
      <c r="H10" s="15">
        <f t="shared" si="1"/>
        <v>3230809.6700000004</v>
      </c>
    </row>
    <row r="11" spans="1:8" x14ac:dyDescent="0.2">
      <c r="A11" s="5"/>
      <c r="B11" s="11" t="s">
        <v>36</v>
      </c>
      <c r="C11" s="15">
        <v>1050000</v>
      </c>
      <c r="D11" s="15">
        <v>-38066.19</v>
      </c>
      <c r="E11" s="15">
        <f t="shared" si="0"/>
        <v>1011933.81</v>
      </c>
      <c r="F11" s="15">
        <v>0</v>
      </c>
      <c r="G11" s="15">
        <v>0</v>
      </c>
      <c r="H11" s="15">
        <f t="shared" si="1"/>
        <v>1011933.81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62</v>
      </c>
      <c r="B13" s="7"/>
      <c r="C13" s="15">
        <f>SUM(C14:C22)</f>
        <v>7836404</v>
      </c>
      <c r="D13" s="15">
        <f>SUM(D14:D22)</f>
        <v>-120675</v>
      </c>
      <c r="E13" s="15">
        <f t="shared" si="0"/>
        <v>7715729</v>
      </c>
      <c r="F13" s="15">
        <f>SUM(F14:F22)</f>
        <v>1593073.67</v>
      </c>
      <c r="G13" s="15">
        <f>SUM(G14:G22)</f>
        <v>1591141.67</v>
      </c>
      <c r="H13" s="15">
        <f t="shared" si="1"/>
        <v>6122655.3300000001</v>
      </c>
    </row>
    <row r="14" spans="1:8" x14ac:dyDescent="0.2">
      <c r="A14" s="5"/>
      <c r="B14" s="11" t="s">
        <v>75</v>
      </c>
      <c r="C14" s="15">
        <v>728027</v>
      </c>
      <c r="D14" s="15">
        <v>0</v>
      </c>
      <c r="E14" s="15">
        <f t="shared" si="0"/>
        <v>728027</v>
      </c>
      <c r="F14" s="15">
        <v>157889.20000000001</v>
      </c>
      <c r="G14" s="15">
        <v>157889.20000000001</v>
      </c>
      <c r="H14" s="15">
        <f t="shared" si="1"/>
        <v>570137.80000000005</v>
      </c>
    </row>
    <row r="15" spans="1:8" x14ac:dyDescent="0.2">
      <c r="A15" s="5"/>
      <c r="B15" s="11" t="s">
        <v>76</v>
      </c>
      <c r="C15" s="15">
        <v>110489</v>
      </c>
      <c r="D15" s="15">
        <v>308</v>
      </c>
      <c r="E15" s="15">
        <f t="shared" si="0"/>
        <v>110797</v>
      </c>
      <c r="F15" s="15">
        <v>29036.57</v>
      </c>
      <c r="G15" s="15">
        <v>27734.57</v>
      </c>
      <c r="H15" s="15">
        <f t="shared" si="1"/>
        <v>81760.429999999993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4355342</v>
      </c>
      <c r="D17" s="15">
        <v>-124200</v>
      </c>
      <c r="E17" s="15">
        <f t="shared" si="0"/>
        <v>4231142</v>
      </c>
      <c r="F17" s="15">
        <v>747661.19</v>
      </c>
      <c r="G17" s="15">
        <v>747661.19</v>
      </c>
      <c r="H17" s="15">
        <f t="shared" si="1"/>
        <v>3483480.81</v>
      </c>
    </row>
    <row r="18" spans="1:8" x14ac:dyDescent="0.2">
      <c r="A18" s="5"/>
      <c r="B18" s="11" t="s">
        <v>79</v>
      </c>
      <c r="C18" s="15">
        <v>682160</v>
      </c>
      <c r="D18" s="15">
        <v>0</v>
      </c>
      <c r="E18" s="15">
        <f t="shared" si="0"/>
        <v>682160</v>
      </c>
      <c r="F18" s="15">
        <v>146155.22</v>
      </c>
      <c r="G18" s="15">
        <v>146155.22</v>
      </c>
      <c r="H18" s="15">
        <f t="shared" si="1"/>
        <v>536004.78</v>
      </c>
    </row>
    <row r="19" spans="1:8" x14ac:dyDescent="0.2">
      <c r="A19" s="5"/>
      <c r="B19" s="11" t="s">
        <v>80</v>
      </c>
      <c r="C19" s="15">
        <v>1187262</v>
      </c>
      <c r="D19" s="15">
        <v>0</v>
      </c>
      <c r="E19" s="15">
        <f t="shared" si="0"/>
        <v>1187262</v>
      </c>
      <c r="F19" s="15">
        <v>236789.57</v>
      </c>
      <c r="G19" s="15">
        <v>236789.57</v>
      </c>
      <c r="H19" s="15">
        <f t="shared" si="1"/>
        <v>950472.42999999993</v>
      </c>
    </row>
    <row r="20" spans="1:8" x14ac:dyDescent="0.2">
      <c r="A20" s="5"/>
      <c r="B20" s="11" t="s">
        <v>81</v>
      </c>
      <c r="C20" s="15">
        <v>634228</v>
      </c>
      <c r="D20" s="15">
        <v>4480.8</v>
      </c>
      <c r="E20" s="15">
        <f t="shared" si="0"/>
        <v>638708.80000000005</v>
      </c>
      <c r="F20" s="15">
        <v>246124.28</v>
      </c>
      <c r="G20" s="15">
        <v>246124.28</v>
      </c>
      <c r="H20" s="15">
        <f t="shared" si="1"/>
        <v>392584.52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138896</v>
      </c>
      <c r="D22" s="15">
        <v>-1263.8</v>
      </c>
      <c r="E22" s="15">
        <f t="shared" si="0"/>
        <v>137632.20000000001</v>
      </c>
      <c r="F22" s="15">
        <v>29417.64</v>
      </c>
      <c r="G22" s="15">
        <v>28787.64</v>
      </c>
      <c r="H22" s="15">
        <f t="shared" si="1"/>
        <v>108214.56000000001</v>
      </c>
    </row>
    <row r="23" spans="1:8" x14ac:dyDescent="0.2">
      <c r="A23" s="47" t="s">
        <v>63</v>
      </c>
      <c r="B23" s="7"/>
      <c r="C23" s="15">
        <f>SUM(C24:C32)</f>
        <v>19171966</v>
      </c>
      <c r="D23" s="15">
        <f>SUM(D24:D32)</f>
        <v>120675</v>
      </c>
      <c r="E23" s="15">
        <f t="shared" si="0"/>
        <v>19292641</v>
      </c>
      <c r="F23" s="15">
        <f>SUM(F24:F32)</f>
        <v>4179995.86</v>
      </c>
      <c r="G23" s="15">
        <f>SUM(G24:G32)</f>
        <v>4179995.86</v>
      </c>
      <c r="H23" s="15">
        <f t="shared" si="1"/>
        <v>15112645.140000001</v>
      </c>
    </row>
    <row r="24" spans="1:8" x14ac:dyDescent="0.2">
      <c r="A24" s="5"/>
      <c r="B24" s="11" t="s">
        <v>84</v>
      </c>
      <c r="C24" s="15">
        <v>8821213</v>
      </c>
      <c r="D24" s="15">
        <v>0</v>
      </c>
      <c r="E24" s="15">
        <f t="shared" si="0"/>
        <v>8821213</v>
      </c>
      <c r="F24" s="15">
        <v>2051417.97</v>
      </c>
      <c r="G24" s="15">
        <v>2051417.97</v>
      </c>
      <c r="H24" s="15">
        <f t="shared" si="1"/>
        <v>6769795.0300000003</v>
      </c>
    </row>
    <row r="25" spans="1:8" x14ac:dyDescent="0.2">
      <c r="A25" s="5"/>
      <c r="B25" s="11" t="s">
        <v>85</v>
      </c>
      <c r="C25" s="15">
        <v>17000</v>
      </c>
      <c r="D25" s="15">
        <v>0</v>
      </c>
      <c r="E25" s="15">
        <f t="shared" si="0"/>
        <v>17000</v>
      </c>
      <c r="F25" s="15">
        <v>0</v>
      </c>
      <c r="G25" s="15">
        <v>0</v>
      </c>
      <c r="H25" s="15">
        <f t="shared" si="1"/>
        <v>17000</v>
      </c>
    </row>
    <row r="26" spans="1:8" x14ac:dyDescent="0.2">
      <c r="A26" s="5"/>
      <c r="B26" s="11" t="s">
        <v>86</v>
      </c>
      <c r="C26" s="15">
        <v>3456512</v>
      </c>
      <c r="D26" s="15">
        <v>117675</v>
      </c>
      <c r="E26" s="15">
        <f t="shared" si="0"/>
        <v>3574187</v>
      </c>
      <c r="F26" s="15">
        <v>706776.9</v>
      </c>
      <c r="G26" s="15">
        <v>706776.9</v>
      </c>
      <c r="H26" s="15">
        <f t="shared" si="1"/>
        <v>2867410.1</v>
      </c>
    </row>
    <row r="27" spans="1:8" x14ac:dyDescent="0.2">
      <c r="A27" s="5"/>
      <c r="B27" s="11" t="s">
        <v>87</v>
      </c>
      <c r="C27" s="15">
        <v>866140</v>
      </c>
      <c r="D27" s="15">
        <v>0</v>
      </c>
      <c r="E27" s="15">
        <f t="shared" si="0"/>
        <v>866140</v>
      </c>
      <c r="F27" s="15">
        <v>207794.55</v>
      </c>
      <c r="G27" s="15">
        <v>207794.55</v>
      </c>
      <c r="H27" s="15">
        <f t="shared" si="1"/>
        <v>658345.44999999995</v>
      </c>
    </row>
    <row r="28" spans="1:8" x14ac:dyDescent="0.2">
      <c r="A28" s="5"/>
      <c r="B28" s="11" t="s">
        <v>88</v>
      </c>
      <c r="C28" s="15">
        <v>2960432</v>
      </c>
      <c r="D28" s="15">
        <v>0</v>
      </c>
      <c r="E28" s="15">
        <f t="shared" si="0"/>
        <v>2960432</v>
      </c>
      <c r="F28" s="15">
        <v>542466.24</v>
      </c>
      <c r="G28" s="15">
        <v>542466.24</v>
      </c>
      <c r="H28" s="15">
        <f t="shared" si="1"/>
        <v>2417965.7599999998</v>
      </c>
    </row>
    <row r="29" spans="1:8" x14ac:dyDescent="0.2">
      <c r="A29" s="5"/>
      <c r="B29" s="11" t="s">
        <v>89</v>
      </c>
      <c r="C29" s="15">
        <v>234200</v>
      </c>
      <c r="D29" s="15">
        <v>0</v>
      </c>
      <c r="E29" s="15">
        <f t="shared" si="0"/>
        <v>234200</v>
      </c>
      <c r="F29" s="15">
        <v>21717.57</v>
      </c>
      <c r="G29" s="15">
        <v>21717.57</v>
      </c>
      <c r="H29" s="15">
        <f t="shared" si="1"/>
        <v>212482.43</v>
      </c>
    </row>
    <row r="30" spans="1:8" x14ac:dyDescent="0.2">
      <c r="A30" s="5"/>
      <c r="B30" s="11" t="s">
        <v>90</v>
      </c>
      <c r="C30" s="15">
        <v>52500</v>
      </c>
      <c r="D30" s="15">
        <v>0</v>
      </c>
      <c r="E30" s="15">
        <f t="shared" si="0"/>
        <v>52500</v>
      </c>
      <c r="F30" s="15">
        <v>1945.72</v>
      </c>
      <c r="G30" s="15">
        <v>1945.72</v>
      </c>
      <c r="H30" s="15">
        <f t="shared" si="1"/>
        <v>50554.28</v>
      </c>
    </row>
    <row r="31" spans="1:8" x14ac:dyDescent="0.2">
      <c r="A31" s="5"/>
      <c r="B31" s="11" t="s">
        <v>91</v>
      </c>
      <c r="C31" s="15">
        <v>137000</v>
      </c>
      <c r="D31" s="15">
        <v>0</v>
      </c>
      <c r="E31" s="15">
        <f t="shared" si="0"/>
        <v>137000</v>
      </c>
      <c r="F31" s="15">
        <v>4697.03</v>
      </c>
      <c r="G31" s="15">
        <v>4697.03</v>
      </c>
      <c r="H31" s="15">
        <f t="shared" si="1"/>
        <v>132302.97</v>
      </c>
    </row>
    <row r="32" spans="1:8" x14ac:dyDescent="0.2">
      <c r="A32" s="5"/>
      <c r="B32" s="11" t="s">
        <v>19</v>
      </c>
      <c r="C32" s="15">
        <v>2626969</v>
      </c>
      <c r="D32" s="15">
        <v>3000</v>
      </c>
      <c r="E32" s="15">
        <f t="shared" si="0"/>
        <v>2629969</v>
      </c>
      <c r="F32" s="15">
        <v>643179.88</v>
      </c>
      <c r="G32" s="15">
        <v>643179.88</v>
      </c>
      <c r="H32" s="15">
        <f t="shared" si="1"/>
        <v>1986789.12</v>
      </c>
    </row>
    <row r="33" spans="1:8" x14ac:dyDescent="0.2">
      <c r="A33" s="47" t="s">
        <v>64</v>
      </c>
      <c r="B33" s="7"/>
      <c r="C33" s="15">
        <f>SUM(C34:C42)</f>
        <v>10000</v>
      </c>
      <c r="D33" s="15">
        <f>SUM(D34:D42)</f>
        <v>0</v>
      </c>
      <c r="E33" s="15">
        <f t="shared" si="0"/>
        <v>10000</v>
      </c>
      <c r="F33" s="15">
        <f>SUM(F34:F42)</f>
        <v>0</v>
      </c>
      <c r="G33" s="15">
        <f>SUM(G34:G42)</f>
        <v>0</v>
      </c>
      <c r="H33" s="15">
        <f t="shared" si="1"/>
        <v>10000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10000</v>
      </c>
      <c r="D37" s="15">
        <v>0</v>
      </c>
      <c r="E37" s="15">
        <f t="shared" si="0"/>
        <v>10000</v>
      </c>
      <c r="F37" s="15">
        <v>0</v>
      </c>
      <c r="G37" s="15">
        <v>0</v>
      </c>
      <c r="H37" s="15">
        <f t="shared" si="1"/>
        <v>10000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65</v>
      </c>
      <c r="B43" s="7"/>
      <c r="C43" s="15">
        <f>SUM(C44:C52)</f>
        <v>1172681</v>
      </c>
      <c r="D43" s="15">
        <f>SUM(D44:D52)</f>
        <v>242137.19</v>
      </c>
      <c r="E43" s="15">
        <f t="shared" si="0"/>
        <v>1414818.19</v>
      </c>
      <c r="F43" s="15">
        <f>SUM(F44:F52)</f>
        <v>287213.88</v>
      </c>
      <c r="G43" s="15">
        <f>SUM(G44:G52)</f>
        <v>287213.88</v>
      </c>
      <c r="H43" s="15">
        <f t="shared" si="1"/>
        <v>1127604.31</v>
      </c>
    </row>
    <row r="44" spans="1:8" x14ac:dyDescent="0.2">
      <c r="A44" s="5"/>
      <c r="B44" s="11" t="s">
        <v>99</v>
      </c>
      <c r="C44" s="15">
        <v>423781</v>
      </c>
      <c r="D44" s="15">
        <v>0</v>
      </c>
      <c r="E44" s="15">
        <f t="shared" si="0"/>
        <v>423781</v>
      </c>
      <c r="F44" s="15">
        <v>23356.69</v>
      </c>
      <c r="G44" s="15">
        <v>23356.69</v>
      </c>
      <c r="H44" s="15">
        <f t="shared" si="1"/>
        <v>400424.31</v>
      </c>
    </row>
    <row r="45" spans="1:8" x14ac:dyDescent="0.2">
      <c r="A45" s="5"/>
      <c r="B45" s="11" t="s">
        <v>100</v>
      </c>
      <c r="C45" s="15">
        <v>6500</v>
      </c>
      <c r="D45" s="15">
        <v>0</v>
      </c>
      <c r="E45" s="15">
        <f t="shared" si="0"/>
        <v>6500</v>
      </c>
      <c r="F45" s="15">
        <v>0</v>
      </c>
      <c r="G45" s="15">
        <v>0</v>
      </c>
      <c r="H45" s="15">
        <f t="shared" si="1"/>
        <v>6500</v>
      </c>
    </row>
    <row r="46" spans="1:8" x14ac:dyDescent="0.2">
      <c r="A46" s="5"/>
      <c r="B46" s="11" t="s">
        <v>101</v>
      </c>
      <c r="C46" s="15">
        <v>0</v>
      </c>
      <c r="D46" s="15">
        <v>242137.19</v>
      </c>
      <c r="E46" s="15">
        <f t="shared" si="0"/>
        <v>242137.19</v>
      </c>
      <c r="F46" s="15">
        <v>242137.19</v>
      </c>
      <c r="G46" s="15">
        <v>242137.19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351000</v>
      </c>
      <c r="D47" s="15">
        <v>0</v>
      </c>
      <c r="E47" s="15">
        <f t="shared" si="0"/>
        <v>351000</v>
      </c>
      <c r="F47" s="15">
        <v>0</v>
      </c>
      <c r="G47" s="15">
        <v>0</v>
      </c>
      <c r="H47" s="15">
        <f t="shared" si="1"/>
        <v>351000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176000</v>
      </c>
      <c r="D49" s="15">
        <v>0</v>
      </c>
      <c r="E49" s="15">
        <f t="shared" si="0"/>
        <v>176000</v>
      </c>
      <c r="F49" s="15">
        <v>21720</v>
      </c>
      <c r="G49" s="15">
        <v>21720</v>
      </c>
      <c r="H49" s="15">
        <f t="shared" si="1"/>
        <v>154280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215400</v>
      </c>
      <c r="D52" s="15">
        <v>0</v>
      </c>
      <c r="E52" s="15">
        <f t="shared" si="0"/>
        <v>215400</v>
      </c>
      <c r="F52" s="15">
        <v>0</v>
      </c>
      <c r="G52" s="15">
        <v>0</v>
      </c>
      <c r="H52" s="15">
        <f t="shared" si="1"/>
        <v>215400</v>
      </c>
    </row>
    <row r="53" spans="1:8" x14ac:dyDescent="0.2">
      <c r="A53" s="47" t="s">
        <v>66</v>
      </c>
      <c r="B53" s="7"/>
      <c r="C53" s="15">
        <f>SUM(C54:C56)</f>
        <v>13238665</v>
      </c>
      <c r="D53" s="15">
        <f>SUM(D54:D56)</f>
        <v>2767989.2199999997</v>
      </c>
      <c r="E53" s="15">
        <f t="shared" si="0"/>
        <v>16006654.219999999</v>
      </c>
      <c r="F53" s="15">
        <f>SUM(F54:F56)</f>
        <v>2794171.37</v>
      </c>
      <c r="G53" s="15">
        <f>SUM(G54:G56)</f>
        <v>2794171.37</v>
      </c>
      <c r="H53" s="15">
        <f t="shared" si="1"/>
        <v>13212482.849999998</v>
      </c>
    </row>
    <row r="54" spans="1:8" x14ac:dyDescent="0.2">
      <c r="A54" s="5"/>
      <c r="B54" s="11" t="s">
        <v>108</v>
      </c>
      <c r="C54" s="15">
        <v>13178665</v>
      </c>
      <c r="D54" s="15">
        <v>2117708.94</v>
      </c>
      <c r="E54" s="15">
        <f t="shared" si="0"/>
        <v>15296373.939999999</v>
      </c>
      <c r="F54" s="15">
        <v>2117708.94</v>
      </c>
      <c r="G54" s="15">
        <v>2117708.94</v>
      </c>
      <c r="H54" s="15">
        <f t="shared" si="1"/>
        <v>13178665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110</v>
      </c>
      <c r="C56" s="15">
        <v>60000</v>
      </c>
      <c r="D56" s="15">
        <v>650280.28</v>
      </c>
      <c r="E56" s="15">
        <f t="shared" si="0"/>
        <v>710280.28</v>
      </c>
      <c r="F56" s="15">
        <v>676462.43</v>
      </c>
      <c r="G56" s="15">
        <v>676462.43</v>
      </c>
      <c r="H56" s="15">
        <f t="shared" si="1"/>
        <v>33817.849999999977</v>
      </c>
    </row>
    <row r="57" spans="1:8" x14ac:dyDescent="0.2">
      <c r="A57" s="47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67312273</v>
      </c>
      <c r="D77" s="17">
        <f t="shared" si="4"/>
        <v>3010126.4099999997</v>
      </c>
      <c r="E77" s="17">
        <f t="shared" si="4"/>
        <v>70322399.409999996</v>
      </c>
      <c r="F77" s="17">
        <f t="shared" si="4"/>
        <v>13957506.100000001</v>
      </c>
      <c r="G77" s="17">
        <f t="shared" si="4"/>
        <v>13955574.100000001</v>
      </c>
      <c r="H77" s="17">
        <f t="shared" si="4"/>
        <v>56364893.310000002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6" sqref="C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8" t="s">
        <v>129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9">
        <v>52900927</v>
      </c>
      <c r="D6" s="59">
        <v>0</v>
      </c>
      <c r="E6" s="59">
        <f>C6+D6</f>
        <v>52900927</v>
      </c>
      <c r="F6" s="59">
        <v>10876120.85</v>
      </c>
      <c r="G6" s="59">
        <v>10874188.85</v>
      </c>
      <c r="H6" s="59">
        <f>E6-F6</f>
        <v>42024806.149999999</v>
      </c>
    </row>
    <row r="7" spans="1:8" x14ac:dyDescent="0.2">
      <c r="A7" s="5"/>
      <c r="B7" s="18"/>
      <c r="C7" s="59"/>
      <c r="D7" s="59"/>
      <c r="E7" s="59"/>
      <c r="F7" s="59"/>
      <c r="G7" s="59"/>
      <c r="H7" s="59"/>
    </row>
    <row r="8" spans="1:8" x14ac:dyDescent="0.2">
      <c r="A8" s="5"/>
      <c r="B8" s="18" t="s">
        <v>1</v>
      </c>
      <c r="C8" s="59">
        <v>14411346</v>
      </c>
      <c r="D8" s="59">
        <v>3010126.41</v>
      </c>
      <c r="E8" s="59">
        <f>C8+D8</f>
        <v>17421472.41</v>
      </c>
      <c r="F8" s="59">
        <v>3081385.25</v>
      </c>
      <c r="G8" s="59">
        <v>3081385.25</v>
      </c>
      <c r="H8" s="59">
        <f>E8-F8</f>
        <v>14340087.16</v>
      </c>
    </row>
    <row r="9" spans="1:8" x14ac:dyDescent="0.2">
      <c r="A9" s="5"/>
      <c r="B9" s="18"/>
      <c r="C9" s="59"/>
      <c r="D9" s="59"/>
      <c r="E9" s="59"/>
      <c r="F9" s="59"/>
      <c r="G9" s="59"/>
      <c r="H9" s="59"/>
    </row>
    <row r="10" spans="1:8" x14ac:dyDescent="0.2">
      <c r="A10" s="5"/>
      <c r="B10" s="18" t="s">
        <v>2</v>
      </c>
      <c r="C10" s="59">
        <v>0</v>
      </c>
      <c r="D10" s="59">
        <v>0</v>
      </c>
      <c r="E10" s="59">
        <f>C10+D10</f>
        <v>0</v>
      </c>
      <c r="F10" s="59">
        <v>0</v>
      </c>
      <c r="G10" s="59">
        <v>0</v>
      </c>
      <c r="H10" s="59">
        <f>E10-F10</f>
        <v>0</v>
      </c>
    </row>
    <row r="11" spans="1:8" x14ac:dyDescent="0.2">
      <c r="A11" s="5"/>
      <c r="B11" s="18"/>
      <c r="C11" s="59"/>
      <c r="D11" s="59"/>
      <c r="E11" s="59"/>
      <c r="F11" s="59"/>
      <c r="G11" s="59"/>
      <c r="H11" s="59"/>
    </row>
    <row r="12" spans="1:8" x14ac:dyDescent="0.2">
      <c r="A12" s="5"/>
      <c r="B12" s="18" t="s">
        <v>41</v>
      </c>
      <c r="C12" s="59">
        <v>0</v>
      </c>
      <c r="D12" s="59">
        <v>0</v>
      </c>
      <c r="E12" s="59">
        <f>C12+D12</f>
        <v>0</v>
      </c>
      <c r="F12" s="59">
        <v>0</v>
      </c>
      <c r="G12" s="59">
        <v>0</v>
      </c>
      <c r="H12" s="59">
        <f>E12-F12</f>
        <v>0</v>
      </c>
    </row>
    <row r="13" spans="1:8" x14ac:dyDescent="0.2">
      <c r="A13" s="5"/>
      <c r="B13" s="18"/>
      <c r="C13" s="59"/>
      <c r="D13" s="59"/>
      <c r="E13" s="59"/>
      <c r="F13" s="59"/>
      <c r="G13" s="59"/>
      <c r="H13" s="59"/>
    </row>
    <row r="14" spans="1:8" x14ac:dyDescent="0.2">
      <c r="A14" s="5"/>
      <c r="B14" s="18" t="s">
        <v>38</v>
      </c>
      <c r="C14" s="59">
        <v>0</v>
      </c>
      <c r="D14" s="59">
        <v>0</v>
      </c>
      <c r="E14" s="59">
        <f>C14+D14</f>
        <v>0</v>
      </c>
      <c r="F14" s="59">
        <v>0</v>
      </c>
      <c r="G14" s="59">
        <v>0</v>
      </c>
      <c r="H14" s="59">
        <f>E14-F14</f>
        <v>0</v>
      </c>
    </row>
    <row r="15" spans="1:8" x14ac:dyDescent="0.2">
      <c r="A15" s="6"/>
      <c r="B15" s="19"/>
      <c r="C15" s="60"/>
      <c r="D15" s="60"/>
      <c r="E15" s="60"/>
      <c r="F15" s="60"/>
      <c r="G15" s="60"/>
      <c r="H15" s="60"/>
    </row>
    <row r="16" spans="1:8" x14ac:dyDescent="0.2">
      <c r="A16" s="20"/>
      <c r="B16" s="13" t="s">
        <v>53</v>
      </c>
      <c r="C16" s="17">
        <f>SUM(C6+C8+C10+C12+C14)</f>
        <v>67312273</v>
      </c>
      <c r="D16" s="17">
        <f>SUM(D6+D8+D10+D12+D14)</f>
        <v>3010126.41</v>
      </c>
      <c r="E16" s="17">
        <f>SUM(E6+E8+E10+E12+E14)</f>
        <v>70322399.409999996</v>
      </c>
      <c r="F16" s="17">
        <f t="shared" ref="F16:H16" si="0">SUM(F6+F8+F10+F12+F14)</f>
        <v>13957506.1</v>
      </c>
      <c r="G16" s="17">
        <f t="shared" si="0"/>
        <v>13955574.1</v>
      </c>
      <c r="H16" s="17">
        <f t="shared" si="0"/>
        <v>56364893.310000002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8" t="s">
        <v>130</v>
      </c>
      <c r="B1" s="49"/>
      <c r="C1" s="49"/>
      <c r="D1" s="49"/>
      <c r="E1" s="49"/>
      <c r="F1" s="49"/>
      <c r="G1" s="49"/>
      <c r="H1" s="50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 x14ac:dyDescent="0.2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 x14ac:dyDescent="0.2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4"/>
      <c r="C6" s="35"/>
      <c r="D6" s="35"/>
      <c r="E6" s="35"/>
      <c r="F6" s="35"/>
      <c r="G6" s="35"/>
      <c r="H6" s="35"/>
    </row>
    <row r="7" spans="1:8" x14ac:dyDescent="0.2">
      <c r="A7" s="4" t="s">
        <v>132</v>
      </c>
      <c r="B7" s="22"/>
      <c r="C7" s="15">
        <v>26021980</v>
      </c>
      <c r="D7" s="15">
        <v>0</v>
      </c>
      <c r="E7" s="15">
        <f>C7+D7</f>
        <v>26021980</v>
      </c>
      <c r="F7" s="15">
        <v>5755061.8399999999</v>
      </c>
      <c r="G7" s="15">
        <v>5753759.8399999999</v>
      </c>
      <c r="H7" s="15">
        <f>E7-F7</f>
        <v>20266918.16</v>
      </c>
    </row>
    <row r="8" spans="1:8" x14ac:dyDescent="0.2">
      <c r="A8" s="4" t="s">
        <v>133</v>
      </c>
      <c r="B8" s="22"/>
      <c r="C8" s="15">
        <v>3788156</v>
      </c>
      <c r="D8" s="15">
        <v>0</v>
      </c>
      <c r="E8" s="15">
        <f t="shared" ref="E8:E15" si="0">C8+D8</f>
        <v>3788156</v>
      </c>
      <c r="F8" s="15">
        <v>800538.27</v>
      </c>
      <c r="G8" s="15">
        <v>800538.27</v>
      </c>
      <c r="H8" s="15">
        <f t="shared" ref="H8:H15" si="1">E8-F8</f>
        <v>2987617.73</v>
      </c>
    </row>
    <row r="9" spans="1:8" x14ac:dyDescent="0.2">
      <c r="A9" s="4" t="s">
        <v>134</v>
      </c>
      <c r="B9" s="22"/>
      <c r="C9" s="15">
        <v>3856146</v>
      </c>
      <c r="D9" s="15">
        <v>-38066.19</v>
      </c>
      <c r="E9" s="15">
        <f t="shared" si="0"/>
        <v>3818079.81</v>
      </c>
      <c r="F9" s="15">
        <v>628294.24</v>
      </c>
      <c r="G9" s="15">
        <v>628294.24</v>
      </c>
      <c r="H9" s="15">
        <f t="shared" si="1"/>
        <v>3189785.5700000003</v>
      </c>
    </row>
    <row r="10" spans="1:8" x14ac:dyDescent="0.2">
      <c r="A10" s="4" t="s">
        <v>135</v>
      </c>
      <c r="B10" s="22"/>
      <c r="C10" s="15">
        <v>2609911</v>
      </c>
      <c r="D10" s="15">
        <v>0</v>
      </c>
      <c r="E10" s="15">
        <f t="shared" si="0"/>
        <v>2609911</v>
      </c>
      <c r="F10" s="15">
        <v>622756.19999999995</v>
      </c>
      <c r="G10" s="15">
        <v>622756.19999999995</v>
      </c>
      <c r="H10" s="15">
        <f t="shared" si="1"/>
        <v>1987154.8</v>
      </c>
    </row>
    <row r="11" spans="1:8" x14ac:dyDescent="0.2">
      <c r="A11" s="4" t="s">
        <v>136</v>
      </c>
      <c r="B11" s="22"/>
      <c r="C11" s="15">
        <v>4866862</v>
      </c>
      <c r="D11" s="15">
        <v>0</v>
      </c>
      <c r="E11" s="15">
        <f t="shared" si="0"/>
        <v>4866862</v>
      </c>
      <c r="F11" s="15">
        <v>802927.22</v>
      </c>
      <c r="G11" s="15">
        <v>802927.22</v>
      </c>
      <c r="H11" s="15">
        <f t="shared" si="1"/>
        <v>4063934.7800000003</v>
      </c>
    </row>
    <row r="12" spans="1:8" x14ac:dyDescent="0.2">
      <c r="A12" s="4" t="s">
        <v>137</v>
      </c>
      <c r="B12" s="22"/>
      <c r="C12" s="15">
        <v>1892458</v>
      </c>
      <c r="D12" s="15">
        <v>0</v>
      </c>
      <c r="E12" s="15">
        <f t="shared" si="0"/>
        <v>1892458</v>
      </c>
      <c r="F12" s="15">
        <v>335554.65</v>
      </c>
      <c r="G12" s="15">
        <v>335554.65</v>
      </c>
      <c r="H12" s="15">
        <f t="shared" si="1"/>
        <v>1556903.35</v>
      </c>
    </row>
    <row r="13" spans="1:8" x14ac:dyDescent="0.2">
      <c r="A13" s="4" t="s">
        <v>138</v>
      </c>
      <c r="B13" s="22"/>
      <c r="C13" s="15">
        <v>7302990</v>
      </c>
      <c r="D13" s="15">
        <v>280203.38</v>
      </c>
      <c r="E13" s="15">
        <f t="shared" si="0"/>
        <v>7583193.3799999999</v>
      </c>
      <c r="F13" s="15">
        <v>1662821.74</v>
      </c>
      <c r="G13" s="15">
        <v>1662191.74</v>
      </c>
      <c r="H13" s="15">
        <f t="shared" si="1"/>
        <v>5920371.6399999997</v>
      </c>
    </row>
    <row r="14" spans="1:8" x14ac:dyDescent="0.2">
      <c r="A14" s="4" t="s">
        <v>139</v>
      </c>
      <c r="B14" s="22"/>
      <c r="C14" s="15">
        <v>1623938</v>
      </c>
      <c r="D14" s="15">
        <v>0</v>
      </c>
      <c r="E14" s="15">
        <f t="shared" si="0"/>
        <v>1623938</v>
      </c>
      <c r="F14" s="15">
        <v>195226.9</v>
      </c>
      <c r="G14" s="15">
        <v>195226.9</v>
      </c>
      <c r="H14" s="15">
        <f t="shared" si="1"/>
        <v>1428711.1</v>
      </c>
    </row>
    <row r="15" spans="1:8" x14ac:dyDescent="0.2">
      <c r="A15" s="4" t="s">
        <v>140</v>
      </c>
      <c r="B15" s="22"/>
      <c r="C15" s="15">
        <v>15349832</v>
      </c>
      <c r="D15" s="15">
        <v>2767989.22</v>
      </c>
      <c r="E15" s="15">
        <f t="shared" si="0"/>
        <v>18117821.219999999</v>
      </c>
      <c r="F15" s="15">
        <v>3154325.04</v>
      </c>
      <c r="G15" s="15">
        <v>3154325.04</v>
      </c>
      <c r="H15" s="15">
        <f t="shared" si="1"/>
        <v>14963496.18</v>
      </c>
    </row>
    <row r="16" spans="1:8" x14ac:dyDescent="0.2">
      <c r="A16" s="25"/>
      <c r="B16" s="46" t="s">
        <v>53</v>
      </c>
      <c r="C16" s="23">
        <f t="shared" ref="C16:H16" si="2">SUM(C5:C15)</f>
        <v>67312274</v>
      </c>
      <c r="D16" s="23">
        <f t="shared" si="2"/>
        <v>3010128.41</v>
      </c>
      <c r="E16" s="23">
        <f t="shared" si="2"/>
        <v>70322399.409999996</v>
      </c>
      <c r="F16" s="23">
        <f t="shared" si="2"/>
        <v>13957510.100000001</v>
      </c>
      <c r="G16" s="23">
        <f t="shared" si="2"/>
        <v>13955579.100000001</v>
      </c>
      <c r="H16" s="23">
        <f t="shared" si="2"/>
        <v>56364893.310000002</v>
      </c>
    </row>
    <row r="19" spans="1:8" ht="45" customHeight="1" x14ac:dyDescent="0.2">
      <c r="A19" s="48" t="s">
        <v>141</v>
      </c>
      <c r="B19" s="49"/>
      <c r="C19" s="49"/>
      <c r="D19" s="49"/>
      <c r="E19" s="49"/>
      <c r="F19" s="49"/>
      <c r="G19" s="49"/>
      <c r="H19" s="50"/>
    </row>
    <row r="21" spans="1:8" x14ac:dyDescent="0.2">
      <c r="A21" s="53" t="s">
        <v>54</v>
      </c>
      <c r="B21" s="54"/>
      <c r="C21" s="48" t="s">
        <v>60</v>
      </c>
      <c r="D21" s="49"/>
      <c r="E21" s="49"/>
      <c r="F21" s="49"/>
      <c r="G21" s="50"/>
      <c r="H21" s="51" t="s">
        <v>59</v>
      </c>
    </row>
    <row r="22" spans="1:8" ht="22.5" x14ac:dyDescent="0.2">
      <c r="A22" s="55"/>
      <c r="B22" s="56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2"/>
    </row>
    <row r="23" spans="1:8" x14ac:dyDescent="0.2">
      <c r="A23" s="57"/>
      <c r="B23" s="58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>
        <v>0</v>
      </c>
      <c r="D25" s="33">
        <v>0</v>
      </c>
      <c r="E25" s="33">
        <f>C25+D25</f>
        <v>0</v>
      </c>
      <c r="F25" s="33">
        <v>0</v>
      </c>
      <c r="G25" s="33">
        <v>0</v>
      </c>
      <c r="H25" s="33">
        <f>E25-F25</f>
        <v>0</v>
      </c>
    </row>
    <row r="26" spans="1:8" x14ac:dyDescent="0.2">
      <c r="A26" s="4" t="s">
        <v>9</v>
      </c>
      <c r="B26" s="2"/>
      <c r="C26" s="33">
        <v>0</v>
      </c>
      <c r="D26" s="33">
        <v>0</v>
      </c>
      <c r="E26" s="33">
        <f t="shared" ref="E26:E28" si="3">C26+D26</f>
        <v>0</v>
      </c>
      <c r="F26" s="33">
        <v>0</v>
      </c>
      <c r="G26" s="33">
        <v>0</v>
      </c>
      <c r="H26" s="33">
        <f t="shared" ref="H26:H28" si="4">E26-F26</f>
        <v>0</v>
      </c>
    </row>
    <row r="27" spans="1:8" x14ac:dyDescent="0.2">
      <c r="A27" s="4" t="s">
        <v>10</v>
      </c>
      <c r="B27" s="2"/>
      <c r="C27" s="33">
        <v>0</v>
      </c>
      <c r="D27" s="33">
        <v>0</v>
      </c>
      <c r="E27" s="33">
        <f t="shared" si="3"/>
        <v>0</v>
      </c>
      <c r="F27" s="33">
        <v>0</v>
      </c>
      <c r="G27" s="33">
        <v>0</v>
      </c>
      <c r="H27" s="33">
        <f t="shared" si="4"/>
        <v>0</v>
      </c>
    </row>
    <row r="28" spans="1:8" x14ac:dyDescent="0.2">
      <c r="A28" s="4" t="s">
        <v>11</v>
      </c>
      <c r="B28" s="2"/>
      <c r="C28" s="33">
        <v>0</v>
      </c>
      <c r="D28" s="33">
        <v>0</v>
      </c>
      <c r="E28" s="33">
        <f t="shared" si="3"/>
        <v>0</v>
      </c>
      <c r="F28" s="33">
        <v>0</v>
      </c>
      <c r="G28" s="33">
        <v>0</v>
      </c>
      <c r="H28" s="33">
        <f t="shared" si="4"/>
        <v>0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48" t="s">
        <v>142</v>
      </c>
      <c r="B33" s="49"/>
      <c r="C33" s="49"/>
      <c r="D33" s="49"/>
      <c r="E33" s="49"/>
      <c r="F33" s="49"/>
      <c r="G33" s="49"/>
      <c r="H33" s="50"/>
    </row>
    <row r="34" spans="1:8" x14ac:dyDescent="0.2">
      <c r="A34" s="53" t="s">
        <v>54</v>
      </c>
      <c r="B34" s="54"/>
      <c r="C34" s="48" t="s">
        <v>60</v>
      </c>
      <c r="D34" s="49"/>
      <c r="E34" s="49"/>
      <c r="F34" s="49"/>
      <c r="G34" s="50"/>
      <c r="H34" s="51" t="s">
        <v>59</v>
      </c>
    </row>
    <row r="35" spans="1:8" ht="22.5" x14ac:dyDescent="0.2">
      <c r="A35" s="55"/>
      <c r="B35" s="56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2"/>
    </row>
    <row r="36" spans="1:8" x14ac:dyDescent="0.2">
      <c r="A36" s="57"/>
      <c r="B36" s="58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>E38-F38</f>
        <v>0</v>
      </c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E50" sqref="E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8" t="s">
        <v>131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12956857</v>
      </c>
      <c r="D6" s="15">
        <f t="shared" si="0"/>
        <v>-38066.19</v>
      </c>
      <c r="E6" s="15">
        <f t="shared" si="0"/>
        <v>12918790.810000001</v>
      </c>
      <c r="F6" s="15">
        <f t="shared" si="0"/>
        <v>2249204.56</v>
      </c>
      <c r="G6" s="15">
        <f t="shared" si="0"/>
        <v>2249204.56</v>
      </c>
      <c r="H6" s="15">
        <f t="shared" si="0"/>
        <v>10669586.25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11332919</v>
      </c>
      <c r="D11" s="15">
        <v>-38066.19</v>
      </c>
      <c r="E11" s="15">
        <f t="shared" si="1"/>
        <v>11294852.810000001</v>
      </c>
      <c r="F11" s="15">
        <v>2053977.66</v>
      </c>
      <c r="G11" s="15">
        <v>2053977.66</v>
      </c>
      <c r="H11" s="15">
        <f t="shared" si="2"/>
        <v>9240875.1500000004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1623938</v>
      </c>
      <c r="D14" s="15">
        <v>0</v>
      </c>
      <c r="E14" s="15">
        <f t="shared" si="1"/>
        <v>1623938</v>
      </c>
      <c r="F14" s="15">
        <v>195226.9</v>
      </c>
      <c r="G14" s="15">
        <v>195226.9</v>
      </c>
      <c r="H14" s="15">
        <f t="shared" si="2"/>
        <v>1428711.1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54355416</v>
      </c>
      <c r="D16" s="15">
        <f t="shared" si="3"/>
        <v>3048192.6</v>
      </c>
      <c r="E16" s="15">
        <f t="shared" si="3"/>
        <v>57403608.600000001</v>
      </c>
      <c r="F16" s="15">
        <f t="shared" si="3"/>
        <v>11708301.540000001</v>
      </c>
      <c r="G16" s="15">
        <f t="shared" si="3"/>
        <v>11706369.540000001</v>
      </c>
      <c r="H16" s="15">
        <f t="shared" si="3"/>
        <v>45695307.059999995</v>
      </c>
    </row>
    <row r="17" spans="1:8" x14ac:dyDescent="0.2">
      <c r="A17" s="37"/>
      <c r="B17" s="41" t="s">
        <v>45</v>
      </c>
      <c r="C17" s="15">
        <v>12983604</v>
      </c>
      <c r="D17" s="15">
        <v>280203.38</v>
      </c>
      <c r="E17" s="15">
        <f>C17+D17</f>
        <v>13263807.380000001</v>
      </c>
      <c r="F17" s="15">
        <v>2798914.66</v>
      </c>
      <c r="G17" s="15">
        <v>2798284.66</v>
      </c>
      <c r="H17" s="15">
        <f t="shared" ref="H17:H23" si="4">E17-F17</f>
        <v>10464892.720000001</v>
      </c>
    </row>
    <row r="18" spans="1:8" x14ac:dyDescent="0.2">
      <c r="A18" s="37"/>
      <c r="B18" s="41" t="s">
        <v>28</v>
      </c>
      <c r="C18" s="15">
        <v>41371812</v>
      </c>
      <c r="D18" s="15">
        <v>2767989.22</v>
      </c>
      <c r="E18" s="15">
        <f t="shared" ref="E18:E23" si="5">C18+D18</f>
        <v>44139801.219999999</v>
      </c>
      <c r="F18" s="15">
        <v>8909386.8800000008</v>
      </c>
      <c r="G18" s="15">
        <v>8908084.8800000008</v>
      </c>
      <c r="H18" s="15">
        <f t="shared" si="4"/>
        <v>35230414.339999996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3">
        <f t="shared" ref="C42:H42" si="12">SUM(C36+C25+C16+C6)</f>
        <v>67312273</v>
      </c>
      <c r="D42" s="23">
        <f t="shared" si="12"/>
        <v>3010126.41</v>
      </c>
      <c r="E42" s="23">
        <f t="shared" si="12"/>
        <v>70322399.409999996</v>
      </c>
      <c r="F42" s="23">
        <f t="shared" si="12"/>
        <v>13957506.100000001</v>
      </c>
      <c r="G42" s="23">
        <f t="shared" si="12"/>
        <v>13955574.100000001</v>
      </c>
      <c r="H42" s="23">
        <f t="shared" si="12"/>
        <v>56364893.309999995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2020-04-23T15:18:34Z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